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\Public\Общие документы\16 Финансовое управление\Бюджет 2024 и изменения\Исполнение бюджета за 2023 год\Открытый бюджет\"/>
    </mc:Choice>
  </mc:AlternateContent>
  <xr:revisionPtr revIDLastSave="0" documentId="13_ncr:1_{163701B5-E899-4136-AA1D-09D9A9035E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расходы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I22" i="1"/>
  <c r="I36" i="1"/>
  <c r="I35" i="1"/>
  <c r="I34" i="1"/>
  <c r="I33" i="1"/>
  <c r="I32" i="1"/>
  <c r="I31" i="1"/>
  <c r="I30" i="1"/>
  <c r="I29" i="1"/>
  <c r="I28" i="1"/>
  <c r="I26" i="1"/>
  <c r="I25" i="1"/>
  <c r="I23" i="1"/>
  <c r="I21" i="1"/>
  <c r="I19" i="1"/>
  <c r="I18" i="1"/>
  <c r="I17" i="1"/>
  <c r="I15" i="1"/>
  <c r="I13" i="1"/>
  <c r="I12" i="1"/>
  <c r="I10" i="1"/>
  <c r="I9" i="1"/>
  <c r="I8" i="1"/>
  <c r="I7" i="1"/>
  <c r="H36" i="1"/>
  <c r="G36" i="1"/>
  <c r="H35" i="1"/>
  <c r="G35" i="1"/>
  <c r="F34" i="1"/>
  <c r="E34" i="1"/>
  <c r="D34" i="1"/>
  <c r="C34" i="1"/>
  <c r="H33" i="1"/>
  <c r="G33" i="1"/>
  <c r="F32" i="1"/>
  <c r="E32" i="1"/>
  <c r="D32" i="1"/>
  <c r="C32" i="1"/>
  <c r="H31" i="1"/>
  <c r="G31" i="1"/>
  <c r="H30" i="1"/>
  <c r="G30" i="1"/>
  <c r="H29" i="1"/>
  <c r="G29" i="1"/>
  <c r="H28" i="1"/>
  <c r="G28" i="1"/>
  <c r="F27" i="1"/>
  <c r="E27" i="1"/>
  <c r="G27" i="1" s="1"/>
  <c r="D27" i="1"/>
  <c r="C27" i="1"/>
  <c r="H27" i="1" s="1"/>
  <c r="H26" i="1"/>
  <c r="G26" i="1"/>
  <c r="H25" i="1"/>
  <c r="F25" i="1"/>
  <c r="E25" i="1"/>
  <c r="D25" i="1"/>
  <c r="C25" i="1"/>
  <c r="H24" i="1"/>
  <c r="G24" i="1"/>
  <c r="H23" i="1"/>
  <c r="G23" i="1"/>
  <c r="H22" i="1"/>
  <c r="G22" i="1"/>
  <c r="H21" i="1"/>
  <c r="G21" i="1"/>
  <c r="F20" i="1"/>
  <c r="E20" i="1"/>
  <c r="D20" i="1"/>
  <c r="C20" i="1"/>
  <c r="H19" i="1"/>
  <c r="G19" i="1"/>
  <c r="H18" i="1"/>
  <c r="G18" i="1"/>
  <c r="H17" i="1"/>
  <c r="G17" i="1"/>
  <c r="F16" i="1"/>
  <c r="E16" i="1"/>
  <c r="H16" i="1" s="1"/>
  <c r="D16" i="1"/>
  <c r="C16" i="1"/>
  <c r="H15" i="1"/>
  <c r="G15" i="1"/>
  <c r="F14" i="1"/>
  <c r="E14" i="1"/>
  <c r="I14" i="1" s="1"/>
  <c r="D14" i="1"/>
  <c r="C14" i="1"/>
  <c r="H13" i="1"/>
  <c r="G13" i="1"/>
  <c r="H12" i="1"/>
  <c r="G12" i="1"/>
  <c r="F11" i="1"/>
  <c r="D11" i="1"/>
  <c r="D37" i="1" s="1"/>
  <c r="C11" i="1"/>
  <c r="H10" i="1"/>
  <c r="G10" i="1"/>
  <c r="H9" i="1"/>
  <c r="G9" i="1"/>
  <c r="H8" i="1"/>
  <c r="G8" i="1"/>
  <c r="H7" i="1"/>
  <c r="G7" i="1"/>
  <c r="F6" i="1"/>
  <c r="E6" i="1"/>
  <c r="D6" i="1"/>
  <c r="C6" i="1"/>
  <c r="E37" i="1" l="1"/>
  <c r="I16" i="1"/>
  <c r="G11" i="1"/>
  <c r="H20" i="1"/>
  <c r="I11" i="1"/>
  <c r="I27" i="1"/>
  <c r="I20" i="1"/>
  <c r="H6" i="1"/>
  <c r="G25" i="1"/>
  <c r="C37" i="1"/>
  <c r="I6" i="1"/>
  <c r="F37" i="1"/>
  <c r="H14" i="1"/>
  <c r="H32" i="1"/>
  <c r="H37" i="1"/>
  <c r="G37" i="1"/>
  <c r="H11" i="1"/>
  <c r="G34" i="1"/>
  <c r="H34" i="1"/>
  <c r="G6" i="1"/>
  <c r="G14" i="1"/>
  <c r="G20" i="1"/>
  <c r="G32" i="1"/>
  <c r="G16" i="1"/>
  <c r="I37" i="1" l="1"/>
</calcChain>
</file>

<file path=xl/sharedStrings.xml><?xml version="1.0" encoding="utf-8"?>
<sst xmlns="http://schemas.openxmlformats.org/spreadsheetml/2006/main" count="98" uniqueCount="91">
  <si>
    <t>Наименование</t>
  </si>
  <si>
    <t>КЦСР</t>
  </si>
  <si>
    <t>Утверждено в первоночальной редакции решения о бюджете на 2023 год (от 27.12.2022 № 17) (руб.)</t>
  </si>
  <si>
    <t>Утверждено в окончательной редакции решения о бюджете на 2023 год (от 29.12.2023 № 62) (руб.)</t>
  </si>
  <si>
    <t>Фактически исполнено за 2023 год (руб.)</t>
  </si>
  <si>
    <t>Фактически исполнено за 2022 год (руб.)</t>
  </si>
  <si>
    <t>Отклонение фактического исполнения от окончательной редакции решения о бюджете (руб.)</t>
  </si>
  <si>
    <t>Отклонение фактического исполнения от первоночальной редакции решения о бюджете (руб.)</t>
  </si>
  <si>
    <t>% отклонений (+ рост; - снижение)</t>
  </si>
  <si>
    <t>Пояснения исполнения причин отклонения на 10% и более от первоночального решения</t>
  </si>
  <si>
    <t>7=5-4</t>
  </si>
  <si>
    <t>8=5-3</t>
  </si>
  <si>
    <t>9=(8/3)*100</t>
  </si>
  <si>
    <t>Муниципальная программа «Развитие образования, молодежной политики и физической культуры и спорта в муниципальном образовании Струго-Красненский район»</t>
  </si>
  <si>
    <t>0100000000</t>
  </si>
  <si>
    <t>Подпрограмма «Развитие дошкольного, общего, дополнительного образования»</t>
  </si>
  <si>
    <t>0110000000</t>
  </si>
  <si>
    <t>Подпрограмма «Молодое поколение»</t>
  </si>
  <si>
    <t>0120000000</t>
  </si>
  <si>
    <t>Расходы произведены по фактической потребности на празднование Дня Победы, проведение учебных и юнармейских сборов, патриотического мероприятия - Край партизанской славы, на трудоустройство несовершеннолетних в летний период</t>
  </si>
  <si>
    <t>Подпрограмма «Развитие системы защиты прав детей»</t>
  </si>
  <si>
    <t>0130000000</t>
  </si>
  <si>
    <t>-</t>
  </si>
  <si>
    <t>Подпрограмма «Развитие физической культуры и спорта»</t>
  </si>
  <si>
    <t>0140000000</t>
  </si>
  <si>
    <t>Расходы произведены по фактической потребности на проведение районных и участие в областных соревнованиях по различным видам спорта</t>
  </si>
  <si>
    <t>Муниципальная программа «Развитие культуры в муниципальном образовании Струго-Красненский район»</t>
  </si>
  <si>
    <t>0200000000</t>
  </si>
  <si>
    <t>Расходы произведены по фактической потребности,отсутствие свободных денежных средств</t>
  </si>
  <si>
    <t>Подпрограмма «Развитие культуры»</t>
  </si>
  <si>
    <t>0210000000</t>
  </si>
  <si>
    <t>Подпрограмма "Сохранение культурного наследия и развитие туризма"</t>
  </si>
  <si>
    <t>0220000000</t>
  </si>
  <si>
    <t>Муниципальная программа «Содействие экономическому развитию и инвестиционной привлекательности муниципального образования Струго-Красненский район»</t>
  </si>
  <si>
    <t>0300000000</t>
  </si>
  <si>
    <t>Отсутствие свободных денежных средств</t>
  </si>
  <si>
    <t>Подпрограмма «Развитие и поддержка малого и среднего предпринимательства»</t>
  </si>
  <si>
    <t>0320000000</t>
  </si>
  <si>
    <t>Муниципальная программа «Обеспечение безопасности граждан на территории муниципального образования Струго-Красненский район»</t>
  </si>
  <si>
    <t>0400000000</t>
  </si>
  <si>
    <t>Уменьшение фактической потребности в денежных средствах и отсутствие свободных денежных средств</t>
  </si>
  <si>
    <t>Подпрограмма «Пожарная безопасность и гражданская оборона муниципального образования»</t>
  </si>
  <si>
    <t>0410000000</t>
  </si>
  <si>
    <t>Увеличение фактической потребности денежных средств на мероприятия, направленные на улучшение пожарной безопасность муниципального образования в соответствии с предписаниями надзорных органов</t>
  </si>
  <si>
    <t>Подпрограмма "Профилактика терроризма и снижение преступности на территории муниципального образования"</t>
  </si>
  <si>
    <t>0420000000</t>
  </si>
  <si>
    <t>Увеличение фактической потребности денежных средств на мероприятия по профилактике терроризма и снижению преступности в соответствии с предписаниями надзорных органов</t>
  </si>
  <si>
    <t>Подпрограмма «Антинаркотическая деятельность на территории муниципального образования»</t>
  </si>
  <si>
    <t>0430000000</t>
  </si>
  <si>
    <t>Муниципальная программа «Комплексное развитие систем коммунальной инфраструктуры и благоустройства муниципального образования Струго-Красненский район»</t>
  </si>
  <si>
    <t>0500000000</t>
  </si>
  <si>
    <t>Отсутствие заявок на отлов животных; отсутствие свободных денежных средств</t>
  </si>
  <si>
    <t>Подпрограмма «Комплексное развитие систем коммунальной инфраструктуры муниципального образования»</t>
  </si>
  <si>
    <t>0510000000</t>
  </si>
  <si>
    <t>Подпрограмма «Энергосбережение и повышение энергетической эффективности»</t>
  </si>
  <si>
    <t>0520000000</t>
  </si>
  <si>
    <t>Подпрограмма «Благоустройство муниципального образования»</t>
  </si>
  <si>
    <t>0530000000</t>
  </si>
  <si>
    <t>Подпрограмма «Жилище»</t>
  </si>
  <si>
    <t>0540000000</t>
  </si>
  <si>
    <t>Муниципальная программа «Развитие транспортного обслуживания населения на территории муниципального образования Струго-Красненский район»</t>
  </si>
  <si>
    <t>0600000000</t>
  </si>
  <si>
    <t>Подпрограмма «Сохранение и развитие автомобильных дорог общего пользования местного значения в муниципальном образовании»</t>
  </si>
  <si>
    <t>0610000000</t>
  </si>
  <si>
    <t>0700000000</t>
  </si>
  <si>
    <t>Подпрограмма «Обеспечение функционирования администрации муниципального образования»</t>
  </si>
  <si>
    <t>0710000000</t>
  </si>
  <si>
    <t>Подпрограмма «Обеспечение общего порядка и противодействие коррупции»</t>
  </si>
  <si>
    <t>0720000000</t>
  </si>
  <si>
    <t>Подпрограмма «Совершенствование, развитие бюджетного процесса и управление муниципальным долгом»</t>
  </si>
  <si>
    <t>0730000000</t>
  </si>
  <si>
    <t>Подпрограмма «Социальная поддержка граждан и реализация демографической политики в муниципальном образовании»</t>
  </si>
  <si>
    <t>0740000000</t>
  </si>
  <si>
    <t>Муниципальная программа «Формирование современной городской среды»</t>
  </si>
  <si>
    <t>0800000000</t>
  </si>
  <si>
    <t>Подпрограмма «Формирование современной городской среды»</t>
  </si>
  <si>
    <t>0810000000</t>
  </si>
  <si>
    <t>Муниципальная программа «Сохранение здоровья и формирование здорового образа жизни»</t>
  </si>
  <si>
    <t>0900000000</t>
  </si>
  <si>
    <t>Подпрограмма "Сохранение здоровья и формирование здорового образа жизни населения"</t>
  </si>
  <si>
    <t>0910000000</t>
  </si>
  <si>
    <t>Подпрограмма "Приграничное сотрудничество "Россия-Эстония"</t>
  </si>
  <si>
    <t>0920000000</t>
  </si>
  <si>
    <t>Расходы не планировались в связи геополитической обстановкой,  (СВО)</t>
  </si>
  <si>
    <t>Расходы произведены по фактической потребности,выполнение 100% дорожной карты,приобретение учебников,расходы на реализацию мероприятий по модернизации школьных систем образования, расходы на реализацию мероприятий по обеспечению жильем молодых семей, на выплату классного руководства, обеспечению учеников горячим питанием, оборудование кабинетов в соответствии с проектом "Точка роста", на мероприятия по благоустройству зданий, на празднование Дня Победы, проведение учебных и юнармейских сборов, патриотического мероприятия - Край партизанской славы, на трудоустройство несовершеннолетних в летний период, на проведение районных и участие в областных соревнованиях по различным видам спорта,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</t>
  </si>
  <si>
    <t>Расходы произведены по фактической потребности,выполнение 100% дорожной карты,приобретение учебников,расходы на реализацию мероприятий по модернизации школьных систем образования, расходы на реализацию мероприятий по обеспечению жильем молодых семей, на выплату классного руководства, обеспечению учеников горячим питанием, оборудование кабинетов в соответствии с проектом "Точка роста", на мероприятия по благоустройству зданий,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</t>
  </si>
  <si>
    <t>Уменьшение "Субвенции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образования" в размере 664 тыс.рублей.</t>
  </si>
  <si>
    <t>Расходы произведены по фактической потребности (покрытие дефицита бюджета района в размере 1300 тыс.руб.); с решением Собрания детутатов района создан орган КСУ (расходы в размере 882 тыс.руб.).</t>
  </si>
  <si>
    <t>расходы произведены по фактической потребности (увеличение потребности по  содержанию ЕДДС )</t>
  </si>
  <si>
    <t>Расходы произведены по фактической потребности,  (покрытие дефицита бюджета района в размере 1300 тыс.руб.); с решением Собрания детутатов района создан орган КСУ (расходы в размере 882 тыс.руб.),уменьшение"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образования" в размере 664 тыс.рублей.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</si>
  <si>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муниципального образования Струго-Красненский район»+A27:J34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</si>
</sst>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6" x14ac:knownFonts="1"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charset val="204"/>
    </font>
    <font>
      <sz val="11"/>
      <color rgb="FF000000"/>
      <name val="Calibri"/>
      <family val="2"/>
      <charset val="204"/>
    </font>
    <font>
      <b/>
      <sz val="14"/>
      <name val="Times New Roman Cyr"/>
      <family val="1"/>
      <charset val="204"/>
    </font>
    <font>
      <sz val="8"/>
      <name val="Times New Roman Cyr"/>
      <family val="1"/>
      <charset val="204"/>
    </font>
    <font>
      <sz val="8"/>
      <name val="Times New Roman"/>
      <family val="1"/>
      <charset val="204"/>
    </font>
    <font>
      <i/>
      <sz val="8"/>
      <name val="Times New Roman Cyr"/>
      <charset val="204"/>
    </font>
    <font>
      <sz val="8"/>
      <color theme="1"/>
      <name val="Times New Roman"/>
      <family val="1"/>
      <charset val="204"/>
    </font>
    <font>
      <sz val="8"/>
      <name val="Times New Roman Cyr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Times New Roman Cyr"/>
      <charset val="204"/>
    </font>
    <font>
      <b/>
      <sz val="8"/>
      <name val="Times New Roman"/>
      <family val="1"/>
      <charset val="204"/>
    </font>
    <font>
      <b/>
      <sz val="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vertical="top" wrapText="1"/>
    </xf>
    <xf numFmtId="0" fontId="4" fillId="0" borderId="0" xfId="0" applyFont="1"/>
    <xf numFmtId="4" fontId="1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166" fontId="8" fillId="0" borderId="2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49" fontId="10" fillId="0" borderId="1" xfId="1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166" fontId="12" fillId="0" borderId="2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165" fontId="14" fillId="0" borderId="1" xfId="0" applyNumberFormat="1" applyFont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abSelected="1" zoomScale="120" zoomScaleNormal="120" workbookViewId="0">
      <pane xSplit="1" ySplit="4" topLeftCell="B14" activePane="bottomRight" state="frozen"/>
      <selection pane="topRight" activeCell="B1" sqref="B1"/>
      <selection pane="bottomLeft" activeCell="A29" sqref="A29"/>
      <selection pane="bottomRight" activeCell="J23" sqref="J23"/>
    </sheetView>
  </sheetViews>
  <sheetFormatPr defaultColWidth="9.33203125" defaultRowHeight="18.75" x14ac:dyDescent="0.3"/>
  <cols>
    <col min="1" max="1" width="36.6640625" style="1" customWidth="1"/>
    <col min="2" max="2" width="14.83203125" style="1" customWidth="1"/>
    <col min="3" max="3" width="19.6640625" style="2" customWidth="1"/>
    <col min="4" max="4" width="16" style="2" customWidth="1"/>
    <col min="5" max="5" width="17.1640625" style="1" customWidth="1"/>
    <col min="6" max="6" width="23.33203125" style="2" customWidth="1"/>
    <col min="7" max="7" width="24" style="1" customWidth="1"/>
    <col min="8" max="8" width="18" style="1" customWidth="1"/>
    <col min="9" max="9" width="20.33203125" style="1" customWidth="1"/>
    <col min="10" max="10" width="40.1640625" style="1" customWidth="1"/>
    <col min="11" max="16384" width="9.33203125" style="1"/>
  </cols>
  <sheetData>
    <row r="2" spans="1:10" ht="40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4" spans="1:10" s="3" customFormat="1" ht="152.25" customHeight="1" x14ac:dyDescent="0.2">
      <c r="A4" s="6" t="s">
        <v>0</v>
      </c>
      <c r="B4" s="6" t="s">
        <v>1</v>
      </c>
      <c r="C4" s="7" t="s">
        <v>2</v>
      </c>
      <c r="D4" s="7" t="s">
        <v>3</v>
      </c>
      <c r="E4" s="6" t="s">
        <v>4</v>
      </c>
      <c r="F4" s="6" t="s">
        <v>5</v>
      </c>
      <c r="G4" s="8" t="s">
        <v>6</v>
      </c>
      <c r="H4" s="8" t="s">
        <v>7</v>
      </c>
      <c r="I4" s="8" t="s">
        <v>8</v>
      </c>
      <c r="J4" s="9" t="s">
        <v>9</v>
      </c>
    </row>
    <row r="5" spans="1:10" s="3" customFormat="1" ht="25.5" customHeight="1" x14ac:dyDescent="0.2">
      <c r="A5" s="6">
        <v>2</v>
      </c>
      <c r="B5" s="6"/>
      <c r="C5" s="7">
        <v>3</v>
      </c>
      <c r="D5" s="7">
        <v>4</v>
      </c>
      <c r="E5" s="6">
        <v>5</v>
      </c>
      <c r="F5" s="6">
        <v>6</v>
      </c>
      <c r="G5" s="8" t="s">
        <v>10</v>
      </c>
      <c r="H5" s="8" t="s">
        <v>11</v>
      </c>
      <c r="I5" s="8" t="s">
        <v>12</v>
      </c>
      <c r="J5" s="6">
        <v>10</v>
      </c>
    </row>
    <row r="6" spans="1:10" ht="371.25" customHeight="1" x14ac:dyDescent="0.3">
      <c r="A6" s="10" t="s">
        <v>13</v>
      </c>
      <c r="B6" s="11" t="s">
        <v>14</v>
      </c>
      <c r="C6" s="12">
        <f>C7+C8+C9+C10</f>
        <v>139980554.72999999</v>
      </c>
      <c r="D6" s="12">
        <f>D7+D8+D9+D10</f>
        <v>203032955.46000001</v>
      </c>
      <c r="E6" s="12">
        <f>E7+E8+E9+E10</f>
        <v>180946684.91000003</v>
      </c>
      <c r="F6" s="12">
        <f>F7+F8+F9+F10</f>
        <v>167498671.60000002</v>
      </c>
      <c r="G6" s="12">
        <f t="shared" ref="G6:G37" si="0">E6-D6</f>
        <v>-22086270.549999982</v>
      </c>
      <c r="H6" s="12">
        <f t="shared" ref="H6:H37" si="1">E6-C6</f>
        <v>40966130.180000037</v>
      </c>
      <c r="I6" s="13">
        <f t="shared" ref="I6:I37" si="2">SUM(E6-C6)/C6*100</f>
        <v>29.265586394493955</v>
      </c>
      <c r="J6" s="14" t="s">
        <v>84</v>
      </c>
    </row>
    <row r="7" spans="1:10" ht="192" customHeight="1" x14ac:dyDescent="0.3">
      <c r="A7" s="15" t="s">
        <v>15</v>
      </c>
      <c r="B7" s="16" t="s">
        <v>16</v>
      </c>
      <c r="C7" s="12">
        <v>136120120.38999999</v>
      </c>
      <c r="D7" s="12">
        <v>197825269.37</v>
      </c>
      <c r="E7" s="12">
        <v>176434052.59</v>
      </c>
      <c r="F7" s="12">
        <v>163603682.27000001</v>
      </c>
      <c r="G7" s="12">
        <f t="shared" si="0"/>
        <v>-21391216.780000001</v>
      </c>
      <c r="H7" s="12">
        <f t="shared" si="1"/>
        <v>40313932.200000018</v>
      </c>
      <c r="I7" s="13">
        <f t="shared" si="2"/>
        <v>29.616438836886061</v>
      </c>
      <c r="J7" s="14" t="s">
        <v>85</v>
      </c>
    </row>
    <row r="8" spans="1:10" ht="96" customHeight="1" x14ac:dyDescent="0.3">
      <c r="A8" s="15" t="s">
        <v>17</v>
      </c>
      <c r="B8" s="16" t="s">
        <v>18</v>
      </c>
      <c r="C8" s="12">
        <v>900000</v>
      </c>
      <c r="D8" s="12">
        <v>1193045.71</v>
      </c>
      <c r="E8" s="12">
        <v>1188255.71</v>
      </c>
      <c r="F8" s="12">
        <v>969674.59</v>
      </c>
      <c r="G8" s="12">
        <f t="shared" si="0"/>
        <v>-4790</v>
      </c>
      <c r="H8" s="12">
        <f t="shared" si="1"/>
        <v>288255.70999999996</v>
      </c>
      <c r="I8" s="13">
        <f t="shared" si="2"/>
        <v>32.028412222222222</v>
      </c>
      <c r="J8" s="14" t="s">
        <v>19</v>
      </c>
    </row>
    <row r="9" spans="1:10" ht="40.5" customHeight="1" x14ac:dyDescent="0.3">
      <c r="A9" s="15" t="s">
        <v>20</v>
      </c>
      <c r="B9" s="16" t="s">
        <v>21</v>
      </c>
      <c r="C9" s="12">
        <v>1498000</v>
      </c>
      <c r="D9" s="12">
        <v>1542399</v>
      </c>
      <c r="E9" s="12">
        <v>1542399</v>
      </c>
      <c r="F9" s="12">
        <v>1518399</v>
      </c>
      <c r="G9" s="12">
        <f t="shared" si="0"/>
        <v>0</v>
      </c>
      <c r="H9" s="12">
        <f t="shared" si="1"/>
        <v>44399</v>
      </c>
      <c r="I9" s="13">
        <f t="shared" si="2"/>
        <v>2.9638851802403203</v>
      </c>
      <c r="J9" s="14" t="s">
        <v>22</v>
      </c>
    </row>
    <row r="10" spans="1:10" ht="60" customHeight="1" x14ac:dyDescent="0.3">
      <c r="A10" s="15" t="s">
        <v>23</v>
      </c>
      <c r="B10" s="16" t="s">
        <v>24</v>
      </c>
      <c r="C10" s="12">
        <v>1462434.34</v>
      </c>
      <c r="D10" s="12">
        <v>2472241.38</v>
      </c>
      <c r="E10" s="12">
        <v>1781977.61</v>
      </c>
      <c r="F10" s="12">
        <v>1406915.74</v>
      </c>
      <c r="G10" s="12">
        <f t="shared" si="0"/>
        <v>-690263.76999999979</v>
      </c>
      <c r="H10" s="12">
        <f t="shared" si="1"/>
        <v>319543.27</v>
      </c>
      <c r="I10" s="13">
        <f t="shared" si="2"/>
        <v>21.850093454452114</v>
      </c>
      <c r="J10" s="14" t="s">
        <v>25</v>
      </c>
    </row>
    <row r="11" spans="1:10" ht="82.5" customHeight="1" x14ac:dyDescent="0.3">
      <c r="A11" s="10" t="s">
        <v>26</v>
      </c>
      <c r="B11" s="11" t="s">
        <v>27</v>
      </c>
      <c r="C11" s="12">
        <f>C12+C13</f>
        <v>17856454.550000001</v>
      </c>
      <c r="D11" s="12">
        <f>D12+D13</f>
        <v>34262991.310000002</v>
      </c>
      <c r="E11" s="12">
        <f>E12+E13</f>
        <v>22395383.640000001</v>
      </c>
      <c r="F11" s="12">
        <f>F12+F13</f>
        <v>24560100.039999999</v>
      </c>
      <c r="G11" s="12">
        <f t="shared" si="0"/>
        <v>-11867607.670000002</v>
      </c>
      <c r="H11" s="12">
        <f t="shared" si="1"/>
        <v>4538929.09</v>
      </c>
      <c r="I11" s="13">
        <f t="shared" si="2"/>
        <v>25.41898268377134</v>
      </c>
      <c r="J11" s="10" t="s">
        <v>28</v>
      </c>
    </row>
    <row r="12" spans="1:10" ht="35.25" customHeight="1" x14ac:dyDescent="0.3">
      <c r="A12" s="15" t="s">
        <v>29</v>
      </c>
      <c r="B12" s="11" t="s">
        <v>30</v>
      </c>
      <c r="C12" s="12">
        <v>17711000</v>
      </c>
      <c r="D12" s="12">
        <v>34074893.490000002</v>
      </c>
      <c r="E12" s="12">
        <v>22207285.82</v>
      </c>
      <c r="F12" s="12">
        <v>24560100.039999999</v>
      </c>
      <c r="G12" s="12">
        <f t="shared" si="0"/>
        <v>-11867607.670000002</v>
      </c>
      <c r="H12" s="12">
        <f t="shared" si="1"/>
        <v>4496285.82</v>
      </c>
      <c r="I12" s="13">
        <f t="shared" si="2"/>
        <v>25.38696753430072</v>
      </c>
      <c r="J12" s="10" t="s">
        <v>28</v>
      </c>
    </row>
    <row r="13" spans="1:10" ht="35.25" customHeight="1" x14ac:dyDescent="0.3">
      <c r="A13" s="17" t="s">
        <v>31</v>
      </c>
      <c r="B13" s="18" t="s">
        <v>32</v>
      </c>
      <c r="C13" s="12">
        <v>145454.54999999999</v>
      </c>
      <c r="D13" s="12">
        <v>188097.82</v>
      </c>
      <c r="E13" s="12">
        <v>188097.82</v>
      </c>
      <c r="F13" s="12"/>
      <c r="G13" s="12">
        <f t="shared" si="0"/>
        <v>0</v>
      </c>
      <c r="H13" s="12">
        <f t="shared" si="1"/>
        <v>42643.270000000019</v>
      </c>
      <c r="I13" s="13">
        <f t="shared" si="2"/>
        <v>29.31724720883604</v>
      </c>
      <c r="J13" s="10"/>
    </row>
    <row r="14" spans="1:10" ht="117.75" customHeight="1" x14ac:dyDescent="0.3">
      <c r="A14" s="10" t="s">
        <v>33</v>
      </c>
      <c r="B14" s="11" t="s">
        <v>34</v>
      </c>
      <c r="C14" s="12">
        <f>C15</f>
        <v>0</v>
      </c>
      <c r="D14" s="12">
        <f>D15</f>
        <v>250000</v>
      </c>
      <c r="E14" s="12">
        <f>E15</f>
        <v>0</v>
      </c>
      <c r="F14" s="12">
        <f>F15</f>
        <v>254000</v>
      </c>
      <c r="G14" s="12">
        <f t="shared" si="0"/>
        <v>-250000</v>
      </c>
      <c r="H14" s="12">
        <f t="shared" si="1"/>
        <v>0</v>
      </c>
      <c r="I14" s="13" t="e">
        <f t="shared" si="2"/>
        <v>#DIV/0!</v>
      </c>
      <c r="J14" s="14" t="s">
        <v>35</v>
      </c>
    </row>
    <row r="15" spans="1:10" ht="78" customHeight="1" x14ac:dyDescent="0.3">
      <c r="A15" s="10" t="s">
        <v>36</v>
      </c>
      <c r="B15" s="11" t="s">
        <v>37</v>
      </c>
      <c r="C15" s="12">
        <v>0</v>
      </c>
      <c r="D15" s="12">
        <v>250000</v>
      </c>
      <c r="E15" s="12"/>
      <c r="F15" s="12">
        <v>254000</v>
      </c>
      <c r="G15" s="12">
        <f t="shared" si="0"/>
        <v>-250000</v>
      </c>
      <c r="H15" s="12">
        <f t="shared" si="1"/>
        <v>0</v>
      </c>
      <c r="I15" s="13" t="e">
        <f t="shared" si="2"/>
        <v>#DIV/0!</v>
      </c>
      <c r="J15" s="14" t="s">
        <v>35</v>
      </c>
    </row>
    <row r="16" spans="1:10" ht="96" customHeight="1" x14ac:dyDescent="0.3">
      <c r="A16" s="10" t="s">
        <v>38</v>
      </c>
      <c r="B16" s="11" t="s">
        <v>39</v>
      </c>
      <c r="C16" s="12">
        <f>C17+C18+C19</f>
        <v>109309.41</v>
      </c>
      <c r="D16" s="12">
        <f>D17+D18+D19</f>
        <v>4570256.3</v>
      </c>
      <c r="E16" s="12">
        <f>E17+E18+E19</f>
        <v>3592206.7800000003</v>
      </c>
      <c r="F16" s="12">
        <f>F17+F18+F19</f>
        <v>2211775.96</v>
      </c>
      <c r="G16" s="12">
        <f t="shared" si="0"/>
        <v>-978049.51999999955</v>
      </c>
      <c r="H16" s="12">
        <f t="shared" si="1"/>
        <v>3482897.37</v>
      </c>
      <c r="I16" s="13">
        <f t="shared" si="2"/>
        <v>3186.2740545393121</v>
      </c>
      <c r="J16" s="10" t="s">
        <v>40</v>
      </c>
    </row>
    <row r="17" spans="1:10" ht="79.5" customHeight="1" x14ac:dyDescent="0.3">
      <c r="A17" s="15" t="s">
        <v>41</v>
      </c>
      <c r="B17" s="11" t="s">
        <v>42</v>
      </c>
      <c r="C17" s="12">
        <v>63157.89</v>
      </c>
      <c r="D17" s="12">
        <v>1414513.78</v>
      </c>
      <c r="E17" s="12">
        <v>1048215.78</v>
      </c>
      <c r="F17" s="12">
        <v>585115.96</v>
      </c>
      <c r="G17" s="12">
        <f t="shared" si="0"/>
        <v>-366298</v>
      </c>
      <c r="H17" s="12">
        <f t="shared" si="1"/>
        <v>985057.89</v>
      </c>
      <c r="I17" s="13">
        <f t="shared" si="2"/>
        <v>1559.6751094756332</v>
      </c>
      <c r="J17" s="10" t="s">
        <v>43</v>
      </c>
    </row>
    <row r="18" spans="1:10" ht="83.25" customHeight="1" x14ac:dyDescent="0.3">
      <c r="A18" s="15" t="s">
        <v>44</v>
      </c>
      <c r="B18" s="11" t="s">
        <v>45</v>
      </c>
      <c r="C18" s="12">
        <v>15151.52</v>
      </c>
      <c r="D18" s="12">
        <v>3123342.52</v>
      </c>
      <c r="E18" s="12">
        <v>2511591</v>
      </c>
      <c r="F18" s="12">
        <v>1602660</v>
      </c>
      <c r="G18" s="12">
        <f t="shared" si="0"/>
        <v>-611751.52</v>
      </c>
      <c r="H18" s="12">
        <f t="shared" si="1"/>
        <v>2496439.48</v>
      </c>
      <c r="I18" s="13">
        <f t="shared" si="2"/>
        <v>16476.495295521505</v>
      </c>
      <c r="J18" s="10" t="s">
        <v>46</v>
      </c>
    </row>
    <row r="19" spans="1:10" ht="57.75" customHeight="1" x14ac:dyDescent="0.3">
      <c r="A19" s="15" t="s">
        <v>47</v>
      </c>
      <c r="B19" s="11" t="s">
        <v>48</v>
      </c>
      <c r="C19" s="12">
        <v>31000</v>
      </c>
      <c r="D19" s="12">
        <v>32400</v>
      </c>
      <c r="E19" s="12">
        <v>32400</v>
      </c>
      <c r="F19" s="12">
        <v>24000</v>
      </c>
      <c r="G19" s="12">
        <f t="shared" si="0"/>
        <v>0</v>
      </c>
      <c r="H19" s="12">
        <f t="shared" si="1"/>
        <v>1400</v>
      </c>
      <c r="I19" s="13">
        <f t="shared" si="2"/>
        <v>4.5161290322580641</v>
      </c>
      <c r="J19" s="10" t="s">
        <v>22</v>
      </c>
    </row>
    <row r="20" spans="1:10" ht="122.25" customHeight="1" x14ac:dyDescent="0.3">
      <c r="A20" s="10" t="s">
        <v>49</v>
      </c>
      <c r="B20" s="11" t="s">
        <v>50</v>
      </c>
      <c r="C20" s="12">
        <f>C21+C22+C23+C24</f>
        <v>3456027.05</v>
      </c>
      <c r="D20" s="12">
        <f>D21+D22+D23+D24</f>
        <v>31452891.77</v>
      </c>
      <c r="E20" s="12">
        <f>E21+E22+E23+E24</f>
        <v>25871845.969999999</v>
      </c>
      <c r="F20" s="12">
        <f>F21+F22+F23+F24</f>
        <v>19836000.090000004</v>
      </c>
      <c r="G20" s="12">
        <f t="shared" si="0"/>
        <v>-5581045.8000000007</v>
      </c>
      <c r="H20" s="12">
        <f t="shared" si="1"/>
        <v>22415818.919999998</v>
      </c>
      <c r="I20" s="19">
        <f t="shared" si="2"/>
        <v>648.60079495037519</v>
      </c>
      <c r="J20" s="20" t="s">
        <v>51</v>
      </c>
    </row>
    <row r="21" spans="1:10" ht="66.75" customHeight="1" x14ac:dyDescent="0.3">
      <c r="A21" s="15" t="s">
        <v>52</v>
      </c>
      <c r="B21" s="11" t="s">
        <v>53</v>
      </c>
      <c r="C21" s="12">
        <v>1346151.52</v>
      </c>
      <c r="D21" s="12">
        <v>14435857.77</v>
      </c>
      <c r="E21" s="12">
        <v>9768781.5099999998</v>
      </c>
      <c r="F21" s="12">
        <v>2735625.98</v>
      </c>
      <c r="G21" s="12">
        <f t="shared" si="0"/>
        <v>-4667076.26</v>
      </c>
      <c r="H21" s="12">
        <f t="shared" si="1"/>
        <v>8422629.9900000002</v>
      </c>
      <c r="I21" s="13">
        <f t="shared" si="2"/>
        <v>625.68216615021163</v>
      </c>
      <c r="J21" s="21" t="s">
        <v>35</v>
      </c>
    </row>
    <row r="22" spans="1:10" ht="33.75" x14ac:dyDescent="0.3">
      <c r="A22" s="15" t="s">
        <v>54</v>
      </c>
      <c r="B22" s="11" t="s">
        <v>55</v>
      </c>
      <c r="C22" s="12">
        <v>0</v>
      </c>
      <c r="D22" s="12">
        <v>7050000</v>
      </c>
      <c r="E22" s="12">
        <v>7050000</v>
      </c>
      <c r="F22" s="12">
        <v>11320024</v>
      </c>
      <c r="G22" s="12">
        <f t="shared" si="0"/>
        <v>0</v>
      </c>
      <c r="H22" s="12">
        <f t="shared" si="1"/>
        <v>7050000</v>
      </c>
      <c r="I22" s="13" t="e">
        <f t="shared" si="2"/>
        <v>#DIV/0!</v>
      </c>
      <c r="J22" s="14"/>
    </row>
    <row r="23" spans="1:10" ht="22.5" x14ac:dyDescent="0.3">
      <c r="A23" s="15" t="s">
        <v>56</v>
      </c>
      <c r="B23" s="11" t="s">
        <v>57</v>
      </c>
      <c r="C23" s="12">
        <v>2109875.5299999998</v>
      </c>
      <c r="D23" s="12">
        <v>9967034</v>
      </c>
      <c r="E23" s="12">
        <v>9053064.4600000009</v>
      </c>
      <c r="F23" s="12">
        <v>1584027.21</v>
      </c>
      <c r="G23" s="12">
        <f t="shared" si="0"/>
        <v>-913969.53999999911</v>
      </c>
      <c r="H23" s="12">
        <f t="shared" si="1"/>
        <v>6943188.9300000016</v>
      </c>
      <c r="I23" s="13">
        <f t="shared" si="2"/>
        <v>329.08049936007376</v>
      </c>
      <c r="J23" s="14" t="s">
        <v>51</v>
      </c>
    </row>
    <row r="24" spans="1:10" ht="33" customHeight="1" x14ac:dyDescent="0.3">
      <c r="A24" s="15" t="s">
        <v>58</v>
      </c>
      <c r="B24" s="16" t="s">
        <v>59</v>
      </c>
      <c r="C24" s="12">
        <v>0</v>
      </c>
      <c r="D24" s="12">
        <v>0</v>
      </c>
      <c r="E24" s="12">
        <v>0</v>
      </c>
      <c r="F24" s="12">
        <v>4196322.9000000004</v>
      </c>
      <c r="G24" s="12">
        <f t="shared" si="0"/>
        <v>0</v>
      </c>
      <c r="H24" s="12">
        <f t="shared" si="1"/>
        <v>0</v>
      </c>
      <c r="I24" s="13">
        <v>0</v>
      </c>
      <c r="J24" s="14"/>
    </row>
    <row r="25" spans="1:10" ht="45" x14ac:dyDescent="0.3">
      <c r="A25" s="10" t="s">
        <v>60</v>
      </c>
      <c r="B25" s="11" t="s">
        <v>61</v>
      </c>
      <c r="C25" s="12">
        <f>C26</f>
        <v>24947090.91</v>
      </c>
      <c r="D25" s="12">
        <f>D26</f>
        <v>25685166</v>
      </c>
      <c r="E25" s="12">
        <f>E26</f>
        <v>17676305</v>
      </c>
      <c r="F25" s="12">
        <f>F26</f>
        <v>17192939</v>
      </c>
      <c r="G25" s="12">
        <f t="shared" si="0"/>
        <v>-8008861</v>
      </c>
      <c r="H25" s="12">
        <f t="shared" si="1"/>
        <v>-7270785.9100000001</v>
      </c>
      <c r="I25" s="13">
        <f t="shared" si="2"/>
        <v>-29.144824686094029</v>
      </c>
      <c r="J25" s="14" t="s">
        <v>28</v>
      </c>
    </row>
    <row r="26" spans="1:10" ht="78" customHeight="1" x14ac:dyDescent="0.3">
      <c r="A26" s="15" t="s">
        <v>62</v>
      </c>
      <c r="B26" s="11" t="s">
        <v>63</v>
      </c>
      <c r="C26" s="12">
        <v>24947090.91</v>
      </c>
      <c r="D26" s="12">
        <v>25685166</v>
      </c>
      <c r="E26" s="12">
        <v>17676305</v>
      </c>
      <c r="F26" s="12">
        <v>17192939</v>
      </c>
      <c r="G26" s="12">
        <f t="shared" si="0"/>
        <v>-8008861</v>
      </c>
      <c r="H26" s="12">
        <f t="shared" si="1"/>
        <v>-7270785.9100000001</v>
      </c>
      <c r="I26" s="13">
        <f t="shared" si="2"/>
        <v>-29.144824686094029</v>
      </c>
      <c r="J26" s="14" t="s">
        <v>28</v>
      </c>
    </row>
    <row r="27" spans="1:10" ht="199.5" customHeight="1" x14ac:dyDescent="0.3">
      <c r="A27" s="10" t="s">
        <v>90</v>
      </c>
      <c r="B27" s="11" t="s">
        <v>64</v>
      </c>
      <c r="C27" s="12">
        <f>C28+C29+C30+C31</f>
        <v>41659914.119999997</v>
      </c>
      <c r="D27" s="12">
        <f>D28+D29+D30+D31</f>
        <v>56454141.339999996</v>
      </c>
      <c r="E27" s="12">
        <f>E28+E29+E30+E31</f>
        <v>47108986.160000004</v>
      </c>
      <c r="F27" s="12">
        <f>F28+F29+F30+F31</f>
        <v>47316748.219999999</v>
      </c>
      <c r="G27" s="12">
        <f t="shared" si="0"/>
        <v>-9345155.1799999923</v>
      </c>
      <c r="H27" s="12">
        <f t="shared" si="1"/>
        <v>5449072.0400000066</v>
      </c>
      <c r="I27" s="13">
        <f t="shared" si="2"/>
        <v>13.079892638050419</v>
      </c>
      <c r="J27" s="14" t="s">
        <v>89</v>
      </c>
    </row>
    <row r="28" spans="1:10" ht="46.5" customHeight="1" x14ac:dyDescent="0.3">
      <c r="A28" s="15" t="s">
        <v>65</v>
      </c>
      <c r="B28" s="11" t="s">
        <v>66</v>
      </c>
      <c r="C28" s="12">
        <v>36277834.119999997</v>
      </c>
      <c r="D28" s="12">
        <v>48343421.689999998</v>
      </c>
      <c r="E28" s="12">
        <v>39678695.920000002</v>
      </c>
      <c r="F28" s="12">
        <v>41043876.32</v>
      </c>
      <c r="G28" s="12">
        <f t="shared" si="0"/>
        <v>-8664725.7699999958</v>
      </c>
      <c r="H28" s="12">
        <f t="shared" si="1"/>
        <v>3400861.8000000045</v>
      </c>
      <c r="I28" s="13">
        <f t="shared" si="2"/>
        <v>9.3744896367038262</v>
      </c>
      <c r="J28" s="14"/>
    </row>
    <row r="29" spans="1:10" ht="40.5" customHeight="1" x14ac:dyDescent="0.3">
      <c r="A29" s="15" t="s">
        <v>67</v>
      </c>
      <c r="B29" s="11" t="s">
        <v>68</v>
      </c>
      <c r="C29" s="12">
        <v>2040000</v>
      </c>
      <c r="D29" s="12">
        <v>3092552.61</v>
      </c>
      <c r="E29" s="12">
        <v>2791521.37</v>
      </c>
      <c r="F29" s="12">
        <v>2954397.29</v>
      </c>
      <c r="G29" s="12">
        <f t="shared" si="0"/>
        <v>-301031.23999999976</v>
      </c>
      <c r="H29" s="12">
        <f t="shared" si="1"/>
        <v>751521.37000000011</v>
      </c>
      <c r="I29" s="13">
        <f t="shared" si="2"/>
        <v>36.839282843137262</v>
      </c>
      <c r="J29" s="14" t="s">
        <v>88</v>
      </c>
    </row>
    <row r="30" spans="1:10" ht="81.75" customHeight="1" x14ac:dyDescent="0.3">
      <c r="A30" s="15" t="s">
        <v>69</v>
      </c>
      <c r="B30" s="11" t="s">
        <v>70</v>
      </c>
      <c r="C30" s="12">
        <v>167344</v>
      </c>
      <c r="D30" s="12">
        <v>2345119.7200000002</v>
      </c>
      <c r="E30" s="12">
        <v>1979756.85</v>
      </c>
      <c r="F30" s="12">
        <v>20270.169999999998</v>
      </c>
      <c r="G30" s="12">
        <f t="shared" si="0"/>
        <v>-365362.87000000011</v>
      </c>
      <c r="H30" s="12">
        <f t="shared" si="1"/>
        <v>1812412.85</v>
      </c>
      <c r="I30" s="13">
        <f t="shared" si="2"/>
        <v>1083.0462102017402</v>
      </c>
      <c r="J30" s="14" t="s">
        <v>87</v>
      </c>
    </row>
    <row r="31" spans="1:10" ht="80.25" customHeight="1" x14ac:dyDescent="0.3">
      <c r="A31" s="10" t="s">
        <v>71</v>
      </c>
      <c r="B31" s="11" t="s">
        <v>72</v>
      </c>
      <c r="C31" s="12">
        <v>3174736</v>
      </c>
      <c r="D31" s="12">
        <v>2673047.3199999998</v>
      </c>
      <c r="E31" s="12">
        <v>2659012.02</v>
      </c>
      <c r="F31" s="12">
        <v>3298204.44</v>
      </c>
      <c r="G31" s="12">
        <f t="shared" si="0"/>
        <v>-14035.299999999814</v>
      </c>
      <c r="H31" s="12">
        <f t="shared" si="1"/>
        <v>-515723.98</v>
      </c>
      <c r="I31" s="13">
        <f t="shared" si="2"/>
        <v>-16.244625694860925</v>
      </c>
      <c r="J31" s="14" t="s">
        <v>86</v>
      </c>
    </row>
    <row r="32" spans="1:10" ht="72" customHeight="1" x14ac:dyDescent="0.3">
      <c r="A32" s="10" t="s">
        <v>73</v>
      </c>
      <c r="B32" s="11" t="s">
        <v>74</v>
      </c>
      <c r="C32" s="12">
        <f>C33</f>
        <v>2557000</v>
      </c>
      <c r="D32" s="12">
        <f>D33</f>
        <v>2556734</v>
      </c>
      <c r="E32" s="12">
        <f>E33</f>
        <v>2556734</v>
      </c>
      <c r="F32" s="12">
        <f>F33</f>
        <v>2573849.6000000001</v>
      </c>
      <c r="G32" s="12">
        <f t="shared" si="0"/>
        <v>0</v>
      </c>
      <c r="H32" s="12">
        <f t="shared" si="1"/>
        <v>-266</v>
      </c>
      <c r="I32" s="13">
        <f t="shared" si="2"/>
        <v>-1.0402815799765349E-2</v>
      </c>
      <c r="J32" s="14"/>
    </row>
    <row r="33" spans="1:10" ht="37.5" customHeight="1" x14ac:dyDescent="0.3">
      <c r="A33" s="15" t="s">
        <v>75</v>
      </c>
      <c r="B33" s="11" t="s">
        <v>76</v>
      </c>
      <c r="C33" s="12">
        <v>2557000</v>
      </c>
      <c r="D33" s="12">
        <v>2556734</v>
      </c>
      <c r="E33" s="12">
        <v>2556734</v>
      </c>
      <c r="F33" s="12">
        <v>2573849.6000000001</v>
      </c>
      <c r="G33" s="12">
        <f t="shared" si="0"/>
        <v>0</v>
      </c>
      <c r="H33" s="12">
        <f t="shared" si="1"/>
        <v>-266</v>
      </c>
      <c r="I33" s="13">
        <f t="shared" si="2"/>
        <v>-1.0402815799765349E-2</v>
      </c>
      <c r="J33" s="14"/>
    </row>
    <row r="34" spans="1:10" ht="87" customHeight="1" x14ac:dyDescent="0.3">
      <c r="A34" s="10" t="s">
        <v>77</v>
      </c>
      <c r="B34" s="11" t="s">
        <v>78</v>
      </c>
      <c r="C34" s="12">
        <f>C35+C36</f>
        <v>50000</v>
      </c>
      <c r="D34" s="12">
        <f>D35+D36</f>
        <v>50000</v>
      </c>
      <c r="E34" s="12">
        <f>E35+E36</f>
        <v>50000</v>
      </c>
      <c r="F34" s="12">
        <f>F35+F36</f>
        <v>1396920.41</v>
      </c>
      <c r="G34" s="12">
        <f t="shared" si="0"/>
        <v>0</v>
      </c>
      <c r="H34" s="12">
        <f t="shared" si="1"/>
        <v>0</v>
      </c>
      <c r="I34" s="13">
        <f t="shared" si="2"/>
        <v>0</v>
      </c>
      <c r="J34" s="14"/>
    </row>
    <row r="35" spans="1:10" ht="64.5" customHeight="1" x14ac:dyDescent="0.3">
      <c r="A35" s="15" t="s">
        <v>79</v>
      </c>
      <c r="B35" s="11" t="s">
        <v>80</v>
      </c>
      <c r="C35" s="12">
        <v>50000</v>
      </c>
      <c r="D35" s="12">
        <v>50000</v>
      </c>
      <c r="E35" s="12">
        <v>50000</v>
      </c>
      <c r="F35" s="12">
        <v>120773.7</v>
      </c>
      <c r="G35" s="12">
        <f t="shared" si="0"/>
        <v>0</v>
      </c>
      <c r="H35" s="12">
        <f t="shared" si="1"/>
        <v>0</v>
      </c>
      <c r="I35" s="13">
        <f t="shared" si="2"/>
        <v>0</v>
      </c>
      <c r="J35" s="14"/>
    </row>
    <row r="36" spans="1:10" ht="55.5" customHeight="1" x14ac:dyDescent="0.3">
      <c r="A36" s="15" t="s">
        <v>81</v>
      </c>
      <c r="B36" s="11" t="s">
        <v>82</v>
      </c>
      <c r="C36" s="12">
        <v>0</v>
      </c>
      <c r="D36" s="12">
        <v>0</v>
      </c>
      <c r="E36" s="12">
        <v>0</v>
      </c>
      <c r="F36" s="12">
        <v>1276146.71</v>
      </c>
      <c r="G36" s="12">
        <f t="shared" si="0"/>
        <v>0</v>
      </c>
      <c r="H36" s="12">
        <f t="shared" si="1"/>
        <v>0</v>
      </c>
      <c r="I36" s="13" t="e">
        <f t="shared" si="2"/>
        <v>#DIV/0!</v>
      </c>
      <c r="J36" s="14" t="s">
        <v>83</v>
      </c>
    </row>
    <row r="37" spans="1:10" s="4" customFormat="1" x14ac:dyDescent="0.3">
      <c r="A37" s="22"/>
      <c r="B37" s="23"/>
      <c r="C37" s="24">
        <f>C34+C32+C27+C25+C20+C16+C14+C11+C6</f>
        <v>230616350.76999998</v>
      </c>
      <c r="D37" s="24">
        <f>D34+D32+D27+D25+D20+D16+D14+D11+D6</f>
        <v>358315136.18000001</v>
      </c>
      <c r="E37" s="24">
        <f>E34+E32+E27+E25+E20+E16+E14+E11+E6</f>
        <v>300198146.46000004</v>
      </c>
      <c r="F37" s="24">
        <f>F34+F32+F27+F25+F20+F16+F14+F11+F6</f>
        <v>282841004.92000002</v>
      </c>
      <c r="G37" s="25">
        <f t="shared" si="0"/>
        <v>-58116989.719999969</v>
      </c>
      <c r="H37" s="25">
        <f t="shared" si="1"/>
        <v>69581795.690000057</v>
      </c>
      <c r="I37" s="13">
        <f t="shared" si="2"/>
        <v>30.172099878293491</v>
      </c>
      <c r="J37" s="26"/>
    </row>
    <row r="38" spans="1:10" x14ac:dyDescent="0.3">
      <c r="C38" s="1"/>
      <c r="D38" s="1"/>
      <c r="F38" s="1"/>
      <c r="H38" s="5"/>
    </row>
    <row r="39" spans="1:10" x14ac:dyDescent="0.3">
      <c r="C39" s="1"/>
      <c r="D39" s="1"/>
      <c r="F39" s="1"/>
    </row>
  </sheetData>
  <mergeCells count="1">
    <mergeCell ref="A2:J2"/>
  </mergeCells>
  <pageMargins left="0" right="0" top="0.74791666666666701" bottom="0.74791666666666701" header="0.511811023622047" footer="0.511811023622047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vvv</dc:creator>
  <dc:description/>
  <cp:lastModifiedBy>Фин Управление Струги</cp:lastModifiedBy>
  <cp:revision>1</cp:revision>
  <cp:lastPrinted>2023-03-10T06:30:12Z</cp:lastPrinted>
  <dcterms:created xsi:type="dcterms:W3CDTF">2010-12-20T06:56:33Z</dcterms:created>
  <dcterms:modified xsi:type="dcterms:W3CDTF">2024-03-04T11:18:59Z</dcterms:modified>
  <dc:language>ru-RU</dc:language>
</cp:coreProperties>
</file>